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tundenverrechnungssatz" sheetId="1" r:id="rId5"/>
  </sheets>
  <definedNames/>
  <calcPr/>
</workbook>
</file>

<file path=xl/sharedStrings.xml><?xml version="1.0" encoding="utf-8"?>
<sst xmlns="http://schemas.openxmlformats.org/spreadsheetml/2006/main" count="98" uniqueCount="86">
  <si>
    <t>MISSION SORGENFREI • HANDWERK &amp; BETRIEBSWIRTSCHAFT</t>
  </si>
  <si>
    <t>KALKULATION STUNDENVERRECHNUNGSSATZ</t>
  </si>
  <si>
    <t>Kosten- &amp; Leistungsrechnung: Einzelkosten, Gemeinkosten, Wagnis &amp; Gewinnzuschlag</t>
  </si>
  <si>
    <t>PERSONALEINZELKOSTEN / STD.</t>
  </si>
  <si>
    <t>SELBSTKOSTEN / STD.</t>
  </si>
  <si>
    <t>NETTO-STUNDENSATZ</t>
  </si>
  <si>
    <t>BRUTTO-ENDPREIS (19% MWST)</t>
  </si>
  <si>
    <t>Pos.</t>
  </si>
  <si>
    <t>Kalkulationsbaustein / Kostenart</t>
  </si>
  <si>
    <t>Wert / Formel</t>
  </si>
  <si>
    <t>Einheit / Satz</t>
  </si>
  <si>
    <t>Erläuterung &amp; Basis</t>
  </si>
  <si>
    <t>1.0</t>
  </si>
  <si>
    <t>1. EINZELKOSTEN (DIREKTE KOSTEN)</t>
  </si>
  <si>
    <t>Unmittelbar für die Arbeitsstunde anfallende Kosten</t>
  </si>
  <si>
    <t>1.1</t>
  </si>
  <si>
    <t>Bruttolohn des Mitarbeiters (Monteur / Geselle)</t>
  </si>
  <si>
    <t>€ / Std.</t>
  </si>
  <si>
    <t>Tariflicher oder vereinbarter Stundenlohn</t>
  </si>
  <si>
    <t>1.2</t>
  </si>
  <si>
    <t>Gesetzliche Lohnnebenkosten (AG-Anteil KV, RV, AV, PV)</t>
  </si>
  <si>
    <t>21.5%</t>
  </si>
  <si>
    <t>Arbeitgeberanteile Sozialversicherung (ca. 21,5 %)</t>
  </si>
  <si>
    <t>1.3</t>
  </si>
  <si>
    <t>Berufsgenossenschaft (Unfallversicherung DGUV)</t>
  </si>
  <si>
    <t>3.5%</t>
  </si>
  <si>
    <t>Beiträge Berufsgenossenschaft Handwerk</t>
  </si>
  <si>
    <t>1.4</t>
  </si>
  <si>
    <t>Urlaub, Feiertage, Krankheitsfortzahlung &amp; VWL</t>
  </si>
  <si>
    <t>55.0%</t>
  </si>
  <si>
    <t>Kalkulatorischer Ausfall- &amp; Nebenkostenzuschlag</t>
  </si>
  <si>
    <t>Σ 1</t>
  </si>
  <si>
    <t>ZWISCHENSUMME: Personaleinzelkosten je Std.</t>
  </si>
  <si>
    <t>Summe direkter Lohn- und Sozialkosten je Arbeitsstunde</t>
  </si>
  <si>
    <t>2.0</t>
  </si>
  <si>
    <t>2. GEMEINKOSTEN (INDIREKTE BETRIEBSKOSTEN)</t>
  </si>
  <si>
    <t>Umlage aller betrieblichen Fixkosten auf Produktivstunden</t>
  </si>
  <si>
    <t>2.1</t>
  </si>
  <si>
    <t>Fertigungs- &amp; Werkstatteinrichtung (Miete, Strom, Gas, Wasser)</t>
  </si>
  <si>
    <t>Miete Werkstatt/Lager, Energie, Werkzeugabschreibungen</t>
  </si>
  <si>
    <t>2.2</t>
  </si>
  <si>
    <t>Maschinen- &amp; Werkzeugkosten (Wartung, Abschreibung)</t>
  </si>
  <si>
    <t>Verschleiß, Instandhaltung und Ersatzbeschaffung</t>
  </si>
  <si>
    <t>2.3</t>
  </si>
  <si>
    <t>Fahrzeugkosten (Leasing, Sprit, KFZ-Versicherung, Reparatur)</t>
  </si>
  <si>
    <t>Service-, Montage- &amp; Kundendienstfahrzeuge</t>
  </si>
  <si>
    <t>2.4</t>
  </si>
  <si>
    <t>Verwaltung &amp; Vertrieb (Gehälter Büropersonal, Abrechnung)</t>
  </si>
  <si>
    <t>Kaufmännische Angestellte, Disposition, Lohnbüro</t>
  </si>
  <si>
    <t>2.5</t>
  </si>
  <si>
    <t>Steuerberater, Buchhaltung, IT/Software &amp; Telefon/Internet</t>
  </si>
  <si>
    <t>Branchensoftware, Kanzleikosten, Telekommunikation</t>
  </si>
  <si>
    <t>2.6</t>
  </si>
  <si>
    <t>Werbung, Homepagepflege, Bürobedarf &amp; Innungsbeiträge</t>
  </si>
  <si>
    <t>Marketing, Akquise, Porto und Verbandsmitgliedschaften</t>
  </si>
  <si>
    <t>2.7</t>
  </si>
  <si>
    <t>Risiko, Wagnis &amp; Fehlzeiten (Schlechtwetter, Puffer)</t>
  </si>
  <si>
    <t>Puffer für unvorhersehbare Ausfälle und Wagnisse</t>
  </si>
  <si>
    <t>Σ 2</t>
  </si>
  <si>
    <t>ZWISCHENSUMME: Betriebliche Gemeinkosten je Std.</t>
  </si>
  <si>
    <t>Summe aller indirekten Kosten je Produktivstunde</t>
  </si>
  <si>
    <t>3.0</t>
  </si>
  <si>
    <t>3. SELBSTKOSTEN JE PRODUKTIVSTUNDE</t>
  </si>
  <si>
    <t>Mindestkostensatz ohne Gewinn (Deckungsgrenze)</t>
  </si>
  <si>
    <t>Σ 3</t>
  </si>
  <si>
    <t>SELBSTKOSTEN (Personaleinzelkosten + Gemeinkosten)</t>
  </si>
  <si>
    <t>Summe aus Einzelkosten und Gemeinkosten</t>
  </si>
  <si>
    <t>4.0</t>
  </si>
  <si>
    <t>4. GEWINNZUSCHLAG &amp; MEHRWERTSTEUER</t>
  </si>
  <si>
    <t>Kalkulation von Reingewinn, Investitionen &amp; Endpreis</t>
  </si>
  <si>
    <t>4.1</t>
  </si>
  <si>
    <t>Kalkulatorischer Gewinnzuschlag (z. B. 12 %)</t>
  </si>
  <si>
    <t>12.0%</t>
  </si>
  <si>
    <t>Rücklagenbildung, Investitionen &amp; Unternehmensgewinn</t>
  </si>
  <si>
    <t>Σ 4</t>
  </si>
  <si>
    <t>NETTO-STUNDENVERRECHNUNGSSATZ</t>
  </si>
  <si>
    <t>Abrechnungssatz gegenüber B2B- &amp; Geschäftskunden</t>
  </si>
  <si>
    <t>4.2</t>
  </si>
  <si>
    <t>Gesetzliche Mehrwertsteuer (19 %)</t>
  </si>
  <si>
    <t>19.0%</t>
  </si>
  <si>
    <t>Umsatzsteuer auf handwerkliche Dienstleistungen</t>
  </si>
  <si>
    <t>END</t>
  </si>
  <si>
    <t>BRUTTO-STUNDENVERRECHNUNGSSATZ (ENDKUNDE)</t>
  </si>
  <si>
    <t>Rechnungsbetrag für Privatkunden / Endverbraucher</t>
  </si>
  <si>
    <t>HINWEISE ZUR BEDIENUNG &amp; ANPASSUNG AN IHREN BETRIEB</t>
  </si>
  <si>
    <t>• Weiße Datenfelder (z. B. Basislohn in C10 oder Kostenpositionen in C17:C23) können Sie direkt überschreiben.
• Alle Zwischensummen (Σ 1 bis Σ 4), Selbstkosten, der Netto-Stundensatz und der Brutto-Endpreis (inkl. 19% MwSt.) werden über Excel-Formeln automatisch berechnet.
• Die KPI-Karten oben aktualisieren sich bei jeder Anpassung in Echtzeit.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</si>
</sst>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&quot;€&quot;"/>
  </numFmts>
  <fonts count="12">
    <font>
      <sz val="11.0"/>
      <color rgb="FF000000"/>
      <name val="Arial"/>
      <scheme val="minor"/>
    </font>
    <font>
      <b/>
      <sz val="10.0"/>
      <color rgb="FF0D5C58"/>
      <name val="Calibri"/>
    </font>
    <font/>
    <font>
      <b/>
      <sz val="16.0"/>
      <color rgb="FF0F292A"/>
      <name val="Calibri"/>
    </font>
    <font>
      <i/>
      <sz val="9.0"/>
      <color rgb="FF64748B"/>
      <name val="Calibri"/>
    </font>
    <font>
      <b/>
      <sz val="14.0"/>
      <color rgb="FF047857"/>
      <name val="Calibri"/>
    </font>
    <font>
      <b/>
      <sz val="8.0"/>
      <color rgb="FF64748B"/>
      <name val="Calibri"/>
    </font>
    <font>
      <b/>
      <sz val="10.0"/>
      <color rgb="FF0F3738"/>
      <name val="Calibri"/>
    </font>
    <font>
      <b/>
      <sz val="11.0"/>
      <color rgb="FF0F3738"/>
      <name val="Calibri"/>
    </font>
    <font>
      <sz val="10.0"/>
      <color rgb="FF1E293B"/>
      <name val="Calibri"/>
    </font>
    <font>
      <b/>
      <sz val="10.0"/>
      <color rgb="FF1E293B"/>
      <name val="Calibri"/>
    </font>
    <font>
      <b/>
      <sz val="11.0"/>
      <color rgb="FF047857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AEAE6"/>
        <bgColor rgb="FFCAEAE6"/>
      </patternFill>
    </fill>
    <fill>
      <patternFill patternType="solid">
        <fgColor rgb="FFFFFFFF"/>
        <bgColor rgb="FFFFFFFF"/>
      </patternFill>
    </fill>
    <fill>
      <patternFill patternType="solid">
        <fgColor rgb="FFF8FAFC"/>
        <bgColor rgb="FFF8FAFC"/>
      </patternFill>
    </fill>
    <fill>
      <patternFill patternType="solid">
        <fgColor rgb="FFF0FDFA"/>
        <bgColor rgb="FFF0FDFA"/>
      </patternFill>
    </fill>
    <fill>
      <patternFill patternType="solid">
        <fgColor rgb="FFECFDF5"/>
        <bgColor rgb="FFECFDF5"/>
      </patternFill>
    </fill>
  </fills>
  <borders count="17">
    <border/>
    <border>
      <left/>
      <top/>
      <bottom/>
    </border>
    <border>
      <top/>
      <bottom/>
    </border>
    <border>
      <left style="thin">
        <color rgb="FFCBD5E1"/>
      </left>
      <top style="thin">
        <color rgb="FFCBD5E1"/>
      </top>
      <bottom style="thin">
        <color rgb="FFCBD5E1"/>
      </bottom>
    </border>
    <border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medium">
        <color rgb="FF14B8A6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double">
        <color rgb="FF047857"/>
      </bottom>
    </border>
    <border>
      <top style="thin">
        <color rgb="FFCBD5E1"/>
      </top>
      <bottom style="thin">
        <color rgb="FFCBD5E1"/>
      </bottom>
    </border>
    <border>
      <left style="thin">
        <color rgb="FFCBD5E1"/>
      </left>
      <top style="thin">
        <color rgb="FFCBD5E1"/>
      </top>
    </border>
    <border>
      <top style="thin">
        <color rgb="FFCBD5E1"/>
      </top>
    </border>
    <border>
      <right style="thin">
        <color rgb="FFCBD5E1"/>
      </right>
      <top style="thin">
        <color rgb="FFCBD5E1"/>
      </top>
    </border>
    <border>
      <left style="thin">
        <color rgb="FFCBD5E1"/>
      </left>
    </border>
    <border>
      <right style="thin">
        <color rgb="FFCBD5E1"/>
      </right>
    </border>
    <border>
      <left style="thin">
        <color rgb="FFCBD5E1"/>
      </left>
      <bottom style="thin">
        <color rgb="FFCBD5E1"/>
      </bottom>
    </border>
    <border>
      <bottom style="thin">
        <color rgb="FFCBD5E1"/>
      </bottom>
    </border>
    <border>
      <right style="thin">
        <color rgb="FFCBD5E1"/>
      </right>
      <bottom style="thin">
        <color rgb="FFCBD5E1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vertical="center"/>
    </xf>
    <xf borderId="2" fillId="0" fontId="2" numFmtId="0" xfId="0" applyBorder="1" applyFont="1"/>
    <xf borderId="1" fillId="2" fontId="3" numFmtId="0" xfId="0" applyAlignment="1" applyBorder="1" applyFill="1" applyFont="1">
      <alignment horizontal="left" vertical="center"/>
    </xf>
    <xf borderId="1" fillId="2" fontId="4" numFmtId="0" xfId="0" applyAlignment="1" applyBorder="1" applyFill="1" applyFont="1">
      <alignment horizontal="left" vertical="center"/>
    </xf>
    <xf borderId="3" fillId="3" fontId="5" numFmtId="164" xfId="0" applyAlignment="1" applyBorder="1" applyFill="1" applyFont="1" applyNumberFormat="1">
      <alignment horizontal="center" vertical="center"/>
    </xf>
    <xf borderId="4" fillId="0" fontId="2" numFmtId="0" xfId="0" applyBorder="1" applyFont="1"/>
    <xf borderId="5" fillId="3" fontId="5" numFmtId="164" xfId="0" applyAlignment="1" applyBorder="1" applyFill="1" applyFont="1" applyNumberFormat="1">
      <alignment horizontal="center" vertical="center"/>
    </xf>
    <xf borderId="3" fillId="4" fontId="6" numFmtId="0" xfId="0" applyAlignment="1" applyBorder="1" applyFill="1" applyFont="1">
      <alignment horizontal="center" vertical="center"/>
    </xf>
    <xf borderId="5" fillId="4" fontId="6" numFmtId="0" xfId="0" applyAlignment="1" applyBorder="1" applyFill="1" applyFont="1">
      <alignment horizontal="center" vertical="center"/>
    </xf>
    <xf borderId="6" fillId="2" fontId="7" numFmtId="0" xfId="0" applyAlignment="1" applyBorder="1" applyFill="1" applyFont="1">
      <alignment horizontal="center" vertical="center"/>
    </xf>
    <xf borderId="6" fillId="2" fontId="7" numFmtId="0" xfId="0" applyAlignment="1" applyBorder="1" applyFill="1" applyFont="1">
      <alignment horizontal="left" vertical="center"/>
    </xf>
    <xf borderId="6" fillId="2" fontId="7" numFmtId="0" xfId="0" applyAlignment="1" applyBorder="1" applyFill="1" applyFont="1">
      <alignment horizontal="right" vertical="center"/>
    </xf>
    <xf borderId="5" fillId="5" fontId="8" numFmtId="0" xfId="0" applyAlignment="1" applyBorder="1" applyFill="1" applyFont="1">
      <alignment horizontal="center" vertical="center"/>
    </xf>
    <xf borderId="5" fillId="5" fontId="8" numFmtId="0" xfId="0" applyAlignment="1" applyBorder="1" applyFill="1" applyFont="1">
      <alignment horizontal="left" vertical="center"/>
    </xf>
    <xf borderId="5" fillId="5" fontId="8" numFmtId="0" xfId="0" applyAlignment="1" applyBorder="1" applyFill="1" applyFont="1">
      <alignment horizontal="right" vertical="center"/>
    </xf>
    <xf borderId="5" fillId="3" fontId="9" numFmtId="0" xfId="0" applyAlignment="1" applyBorder="1" applyFill="1" applyFont="1">
      <alignment horizontal="center" vertical="center"/>
    </xf>
    <xf borderId="5" fillId="3" fontId="9" numFmtId="0" xfId="0" applyAlignment="1" applyBorder="1" applyFill="1" applyFont="1">
      <alignment horizontal="left" vertical="center"/>
    </xf>
    <xf borderId="5" fillId="3" fontId="9" numFmtId="164" xfId="0" applyAlignment="1" applyBorder="1" applyFill="1" applyFont="1" applyNumberFormat="1">
      <alignment horizontal="right" vertical="center"/>
    </xf>
    <xf borderId="5" fillId="4" fontId="9" numFmtId="0" xfId="0" applyAlignment="1" applyBorder="1" applyFill="1" applyFont="1">
      <alignment horizontal="center" vertical="center"/>
    </xf>
    <xf borderId="5" fillId="4" fontId="9" numFmtId="0" xfId="0" applyAlignment="1" applyBorder="1" applyFill="1" applyFont="1">
      <alignment horizontal="left" vertical="center"/>
    </xf>
    <xf borderId="5" fillId="4" fontId="9" numFmtId="164" xfId="0" applyAlignment="1" applyBorder="1" applyFill="1" applyFont="1" applyNumberFormat="1">
      <alignment horizontal="right" vertical="center"/>
    </xf>
    <xf borderId="5" fillId="6" fontId="10" numFmtId="0" xfId="0" applyAlignment="1" applyBorder="1" applyFill="1" applyFont="1">
      <alignment horizontal="center" vertical="center"/>
    </xf>
    <xf borderId="5" fillId="6" fontId="10" numFmtId="0" xfId="0" applyAlignment="1" applyBorder="1" applyFill="1" applyFont="1">
      <alignment horizontal="left" vertical="center"/>
    </xf>
    <xf borderId="5" fillId="6" fontId="10" numFmtId="164" xfId="0" applyAlignment="1" applyBorder="1" applyFill="1" applyFont="1" applyNumberFormat="1">
      <alignment horizontal="right" vertical="center"/>
    </xf>
    <xf borderId="5" fillId="6" fontId="11" numFmtId="0" xfId="0" applyAlignment="1" applyBorder="1" applyFill="1" applyFont="1">
      <alignment horizontal="center" vertical="center"/>
    </xf>
    <xf borderId="5" fillId="6" fontId="11" numFmtId="0" xfId="0" applyAlignment="1" applyBorder="1" applyFill="1" applyFont="1">
      <alignment horizontal="left" vertical="center"/>
    </xf>
    <xf borderId="5" fillId="6" fontId="11" numFmtId="164" xfId="0" applyAlignment="1" applyBorder="1" applyFill="1" applyFont="1" applyNumberFormat="1">
      <alignment horizontal="right" vertical="center"/>
    </xf>
    <xf borderId="7" fillId="6" fontId="11" numFmtId="0" xfId="0" applyAlignment="1" applyBorder="1" applyFill="1" applyFont="1">
      <alignment horizontal="center" vertical="center"/>
    </xf>
    <xf borderId="7" fillId="6" fontId="11" numFmtId="0" xfId="0" applyAlignment="1" applyBorder="1" applyFill="1" applyFont="1">
      <alignment horizontal="left" vertical="center"/>
    </xf>
    <xf borderId="7" fillId="6" fontId="11" numFmtId="164" xfId="0" applyAlignment="1" applyBorder="1" applyFill="1" applyFont="1" applyNumberFormat="1">
      <alignment horizontal="right" vertical="center"/>
    </xf>
    <xf borderId="3" fillId="5" fontId="8" numFmtId="0" xfId="0" applyBorder="1" applyFill="1" applyFont="1"/>
    <xf borderId="8" fillId="0" fontId="2" numFmtId="0" xfId="0" applyBorder="1" applyFont="1"/>
    <xf borderId="9" fillId="0" fontId="9" numFmtId="0" xfId="0" applyAlignment="1" applyBorder="1" applyFont="1">
      <alignment horizontal="left" shrinkToFit="0" vertical="top" wrapText="1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50.0"/>
    <col customWidth="1" min="3" max="3" width="18.0"/>
    <col customWidth="1" min="4" max="4" width="16.0"/>
    <col customWidth="1" min="5" max="5" width="52.0"/>
    <col customWidth="1" min="6" max="6" width="8.75"/>
    <col customWidth="1" min="7" max="26" width="14.38"/>
  </cols>
  <sheetData>
    <row r="1" ht="18.0" customHeight="1">
      <c r="A1" s="1" t="s">
        <v>0</v>
      </c>
      <c r="B1" s="2"/>
      <c r="C1" s="2"/>
      <c r="D1" s="2"/>
      <c r="E1" s="2"/>
    </row>
    <row r="2" ht="24.0" customHeight="1">
      <c r="A2" s="3" t="s">
        <v>1</v>
      </c>
      <c r="B2" s="2"/>
      <c r="C2" s="2"/>
      <c r="D2" s="2"/>
      <c r="E2" s="2"/>
    </row>
    <row r="3" ht="18.0" customHeight="1">
      <c r="A3" s="4" t="s">
        <v>2</v>
      </c>
      <c r="B3" s="2"/>
      <c r="C3" s="2"/>
      <c r="D3" s="2"/>
      <c r="E3" s="2"/>
    </row>
    <row r="5" ht="27.75" customHeight="1">
      <c r="A5" s="5">
        <f>C14</f>
        <v>40.5</v>
      </c>
      <c r="B5" s="6"/>
      <c r="C5" s="7">
        <f>C27</f>
        <v>67.5</v>
      </c>
      <c r="D5" s="7">
        <f>C31</f>
        <v>75.6</v>
      </c>
      <c r="E5" s="7">
        <f>C33</f>
        <v>89.964</v>
      </c>
    </row>
    <row r="6" ht="15.75" customHeight="1">
      <c r="A6" s="8" t="s">
        <v>3</v>
      </c>
      <c r="B6" s="6"/>
      <c r="C6" s="9" t="s">
        <v>4</v>
      </c>
      <c r="D6" s="9" t="s">
        <v>5</v>
      </c>
      <c r="E6" s="9" t="s">
        <v>6</v>
      </c>
    </row>
    <row r="8" ht="21.75" customHeight="1">
      <c r="A8" s="10" t="s">
        <v>7</v>
      </c>
      <c r="B8" s="11" t="s">
        <v>8</v>
      </c>
      <c r="C8" s="12" t="s">
        <v>9</v>
      </c>
      <c r="D8" s="10" t="s">
        <v>10</v>
      </c>
      <c r="E8" s="11" t="s">
        <v>11</v>
      </c>
    </row>
    <row r="9" ht="19.5" customHeight="1">
      <c r="A9" s="13" t="s">
        <v>12</v>
      </c>
      <c r="B9" s="14" t="s">
        <v>13</v>
      </c>
      <c r="C9" s="15"/>
      <c r="D9" s="13"/>
      <c r="E9" s="14" t="s">
        <v>14</v>
      </c>
    </row>
    <row r="10" ht="19.5" customHeight="1">
      <c r="A10" s="16" t="s">
        <v>15</v>
      </c>
      <c r="B10" s="17" t="s">
        <v>16</v>
      </c>
      <c r="C10" s="18">
        <v>22.5</v>
      </c>
      <c r="D10" s="16" t="s">
        <v>17</v>
      </c>
      <c r="E10" s="17" t="s">
        <v>18</v>
      </c>
    </row>
    <row r="11" ht="19.5" customHeight="1">
      <c r="A11" s="19" t="s">
        <v>19</v>
      </c>
      <c r="B11" s="20" t="s">
        <v>20</v>
      </c>
      <c r="C11" s="21">
        <f>C10*0.215</f>
        <v>4.8375</v>
      </c>
      <c r="D11" s="19" t="s">
        <v>21</v>
      </c>
      <c r="E11" s="20" t="s">
        <v>22</v>
      </c>
    </row>
    <row r="12" ht="19.5" customHeight="1">
      <c r="A12" s="19" t="s">
        <v>23</v>
      </c>
      <c r="B12" s="20" t="s">
        <v>24</v>
      </c>
      <c r="C12" s="21">
        <f>C10*0.035</f>
        <v>0.7875</v>
      </c>
      <c r="D12" s="19" t="s">
        <v>25</v>
      </c>
      <c r="E12" s="20" t="s">
        <v>26</v>
      </c>
    </row>
    <row r="13" ht="19.5" customHeight="1">
      <c r="A13" s="19" t="s">
        <v>27</v>
      </c>
      <c r="B13" s="20" t="s">
        <v>28</v>
      </c>
      <c r="C13" s="21">
        <f>C10*0.55</f>
        <v>12.375</v>
      </c>
      <c r="D13" s="19" t="s">
        <v>29</v>
      </c>
      <c r="E13" s="20" t="s">
        <v>30</v>
      </c>
    </row>
    <row r="14" ht="19.5" customHeight="1">
      <c r="A14" s="22" t="s">
        <v>31</v>
      </c>
      <c r="B14" s="23" t="s">
        <v>32</v>
      </c>
      <c r="C14" s="24">
        <f>SUM(C10:C13)</f>
        <v>40.5</v>
      </c>
      <c r="D14" s="22" t="s">
        <v>17</v>
      </c>
      <c r="E14" s="23" t="s">
        <v>33</v>
      </c>
    </row>
    <row r="16" ht="19.5" customHeight="1">
      <c r="A16" s="13" t="s">
        <v>34</v>
      </c>
      <c r="B16" s="14" t="s">
        <v>35</v>
      </c>
      <c r="C16" s="15"/>
      <c r="D16" s="13"/>
      <c r="E16" s="14" t="s">
        <v>36</v>
      </c>
    </row>
    <row r="17" ht="19.5" customHeight="1">
      <c r="A17" s="16" t="s">
        <v>37</v>
      </c>
      <c r="B17" s="17" t="s">
        <v>38</v>
      </c>
      <c r="C17" s="18">
        <v>4.2</v>
      </c>
      <c r="D17" s="16" t="s">
        <v>17</v>
      </c>
      <c r="E17" s="17" t="s">
        <v>39</v>
      </c>
    </row>
    <row r="18" ht="19.5" customHeight="1">
      <c r="A18" s="16" t="s">
        <v>40</v>
      </c>
      <c r="B18" s="17" t="s">
        <v>41</v>
      </c>
      <c r="C18" s="18">
        <v>3.8</v>
      </c>
      <c r="D18" s="16" t="s">
        <v>17</v>
      </c>
      <c r="E18" s="17" t="s">
        <v>42</v>
      </c>
    </row>
    <row r="19" ht="19.5" customHeight="1">
      <c r="A19" s="16" t="s">
        <v>43</v>
      </c>
      <c r="B19" s="17" t="s">
        <v>44</v>
      </c>
      <c r="C19" s="18">
        <v>5.5</v>
      </c>
      <c r="D19" s="16" t="s">
        <v>17</v>
      </c>
      <c r="E19" s="17" t="s">
        <v>45</v>
      </c>
    </row>
    <row r="20" ht="19.5" customHeight="1">
      <c r="A20" s="16" t="s">
        <v>46</v>
      </c>
      <c r="B20" s="17" t="s">
        <v>47</v>
      </c>
      <c r="C20" s="18">
        <v>6.8</v>
      </c>
      <c r="D20" s="16" t="s">
        <v>17</v>
      </c>
      <c r="E20" s="17" t="s">
        <v>48</v>
      </c>
    </row>
    <row r="21" ht="19.5" customHeight="1">
      <c r="A21" s="16" t="s">
        <v>49</v>
      </c>
      <c r="B21" s="17" t="s">
        <v>50</v>
      </c>
      <c r="C21" s="18">
        <v>2.4</v>
      </c>
      <c r="D21" s="16" t="s">
        <v>17</v>
      </c>
      <c r="E21" s="17" t="s">
        <v>51</v>
      </c>
    </row>
    <row r="22" ht="19.5" customHeight="1">
      <c r="A22" s="16" t="s">
        <v>52</v>
      </c>
      <c r="B22" s="17" t="s">
        <v>53</v>
      </c>
      <c r="C22" s="18">
        <v>1.8</v>
      </c>
      <c r="D22" s="16" t="s">
        <v>17</v>
      </c>
      <c r="E22" s="17" t="s">
        <v>54</v>
      </c>
    </row>
    <row r="23" ht="19.5" customHeight="1">
      <c r="A23" s="16" t="s">
        <v>55</v>
      </c>
      <c r="B23" s="17" t="s">
        <v>56</v>
      </c>
      <c r="C23" s="18">
        <v>2.5</v>
      </c>
      <c r="D23" s="16" t="s">
        <v>17</v>
      </c>
      <c r="E23" s="17" t="s">
        <v>57</v>
      </c>
    </row>
    <row r="24" ht="19.5" customHeight="1">
      <c r="A24" s="22" t="s">
        <v>58</v>
      </c>
      <c r="B24" s="23" t="s">
        <v>59</v>
      </c>
      <c r="C24" s="24">
        <f>SUM(C17:C23)</f>
        <v>27</v>
      </c>
      <c r="D24" s="22" t="s">
        <v>17</v>
      </c>
      <c r="E24" s="23" t="s">
        <v>60</v>
      </c>
    </row>
    <row r="25" ht="15.75" customHeight="1"/>
    <row r="26" ht="19.5" customHeight="1">
      <c r="A26" s="13" t="s">
        <v>61</v>
      </c>
      <c r="B26" s="14" t="s">
        <v>62</v>
      </c>
      <c r="C26" s="15"/>
      <c r="D26" s="13"/>
      <c r="E26" s="14" t="s">
        <v>63</v>
      </c>
    </row>
    <row r="27" ht="19.5" customHeight="1">
      <c r="A27" s="22" t="s">
        <v>64</v>
      </c>
      <c r="B27" s="23" t="s">
        <v>65</v>
      </c>
      <c r="C27" s="24">
        <f>C14+C24</f>
        <v>67.5</v>
      </c>
      <c r="D27" s="22" t="s">
        <v>17</v>
      </c>
      <c r="E27" s="23" t="s">
        <v>66</v>
      </c>
    </row>
    <row r="28" ht="15.75" customHeight="1"/>
    <row r="29" ht="19.5" customHeight="1">
      <c r="A29" s="13" t="s">
        <v>67</v>
      </c>
      <c r="B29" s="14" t="s">
        <v>68</v>
      </c>
      <c r="C29" s="15"/>
      <c r="D29" s="13"/>
      <c r="E29" s="14" t="s">
        <v>69</v>
      </c>
    </row>
    <row r="30" ht="19.5" customHeight="1">
      <c r="A30" s="19" t="s">
        <v>70</v>
      </c>
      <c r="B30" s="20" t="s">
        <v>71</v>
      </c>
      <c r="C30" s="21">
        <f>C27*0.12</f>
        <v>8.1</v>
      </c>
      <c r="D30" s="19" t="s">
        <v>72</v>
      </c>
      <c r="E30" s="20" t="s">
        <v>73</v>
      </c>
    </row>
    <row r="31" ht="19.5" customHeight="1">
      <c r="A31" s="25" t="s">
        <v>74</v>
      </c>
      <c r="B31" s="26" t="s">
        <v>75</v>
      </c>
      <c r="C31" s="27">
        <f>C27+C30</f>
        <v>75.6</v>
      </c>
      <c r="D31" s="25" t="s">
        <v>17</v>
      </c>
      <c r="E31" s="26" t="s">
        <v>76</v>
      </c>
    </row>
    <row r="32" ht="19.5" customHeight="1">
      <c r="A32" s="19" t="s">
        <v>77</v>
      </c>
      <c r="B32" s="20" t="s">
        <v>78</v>
      </c>
      <c r="C32" s="21">
        <f>C31*0.19</f>
        <v>14.364</v>
      </c>
      <c r="D32" s="19" t="s">
        <v>79</v>
      </c>
      <c r="E32" s="20" t="s">
        <v>80</v>
      </c>
    </row>
    <row r="33" ht="19.5" customHeight="1">
      <c r="A33" s="28" t="s">
        <v>81</v>
      </c>
      <c r="B33" s="29" t="s">
        <v>82</v>
      </c>
      <c r="C33" s="30">
        <f>C31+C32</f>
        <v>89.964</v>
      </c>
      <c r="D33" s="28" t="s">
        <v>17</v>
      </c>
      <c r="E33" s="29" t="s">
        <v>83</v>
      </c>
    </row>
    <row r="34" ht="15.75" customHeight="1"/>
    <row r="35" ht="15.75" customHeight="1"/>
    <row r="36" ht="15.75" customHeight="1">
      <c r="A36" s="31" t="s">
        <v>84</v>
      </c>
      <c r="B36" s="32"/>
      <c r="C36" s="32"/>
      <c r="D36" s="32"/>
      <c r="E36" s="6"/>
    </row>
    <row r="37" ht="15.75" customHeight="1">
      <c r="A37" s="33" t="s">
        <v>85</v>
      </c>
      <c r="B37" s="34"/>
      <c r="C37" s="34"/>
      <c r="D37" s="34"/>
      <c r="E37" s="35"/>
    </row>
    <row r="38" ht="15.75" customHeight="1">
      <c r="A38" s="36"/>
      <c r="E38" s="37"/>
    </row>
    <row r="39" ht="15.75" customHeight="1">
      <c r="A39" s="38"/>
      <c r="B39" s="39"/>
      <c r="C39" s="39"/>
      <c r="D39" s="39"/>
      <c r="E39" s="40"/>
    </row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E1"/>
    <mergeCell ref="A2:E2"/>
    <mergeCell ref="A3:E3"/>
    <mergeCell ref="A5:B5"/>
    <mergeCell ref="A6:B6"/>
    <mergeCell ref="A36:E36"/>
    <mergeCell ref="A37:E39"/>
  </mergeCells>
  <printOptions/>
  <pageMargins bottom="1.0" footer="0.0" header="0.0" left="0.75" right="0.75" top="1.0"/>
  <pageSetup orientation="landscape"/>
  <drawing r:id="rId1"/>
</worksheet>
</file>